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A347D06E-71EB-48F3-8473-1519151104E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32" i="1"/>
  <c r="I29" i="1"/>
  <c r="I24" i="1"/>
  <c r="I14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F27" i="1"/>
  <c r="I27" i="1" s="1"/>
  <c r="F25" i="1"/>
  <c r="I25" i="1" s="1"/>
  <c r="F24" i="1"/>
  <c r="F22" i="1"/>
  <c r="I22" i="1" s="1"/>
  <c r="F21" i="1"/>
  <c r="I21" i="1" s="1"/>
  <c r="F20" i="1"/>
  <c r="I20" i="1" s="1"/>
  <c r="I19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D37" i="1"/>
  <c r="I10" i="1"/>
  <c r="H37" i="1"/>
  <c r="E37" i="1"/>
  <c r="I23" i="1"/>
  <c r="I26" i="1"/>
  <c r="I31" i="1"/>
  <c r="F10" i="1"/>
  <c r="F23" i="1"/>
  <c r="F19" i="1"/>
  <c r="F7" i="1"/>
  <c r="F26" i="1"/>
  <c r="F31" i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<sst xmlns="http://schemas.openxmlformats.org/spreadsheetml/2006/main" count="65" uniqueCount="65">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</sst>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1670050</xdr:colOff>
      <xdr:row>38</xdr:row>
      <xdr:rowOff>65616</xdr:rowOff>
    </xdr:from>
    <xdr:to>
      <xdr:col>7</xdr:col>
      <xdr:colOff>39115</xdr:colOff>
      <xdr:row>40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8184BF-0E21-47C1-9151-B6DDCE65365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53"/>
        <a:stretch/>
      </xdr:blipFill>
      <xdr:spPr>
        <a:xfrm>
          <a:off x="1902883" y="6193366"/>
          <a:ext cx="6920399" cy="32596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view="pageBreakPreview" zoomScale="130" zoomScaleNormal="100" zoomScaleSheetLayoutView="13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1231706.82</v>
      </c>
      <c r="F7" s="18">
        <f t="shared" ref="F7:I7" si="0">SUM(F8:F9)</f>
        <v>1231706.82</v>
      </c>
      <c r="G7" s="18">
        <f t="shared" si="0"/>
        <v>167246.76999999999</v>
      </c>
      <c r="H7" s="18">
        <f t="shared" si="0"/>
        <v>164218.76999999999</v>
      </c>
      <c r="I7" s="18">
        <f t="shared" si="0"/>
        <v>1064460.05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1231706.82</v>
      </c>
      <c r="F8" s="19">
        <f>D8+E8</f>
        <v>1231706.82</v>
      </c>
      <c r="G8" s="19">
        <v>167246.76999999999</v>
      </c>
      <c r="H8" s="19">
        <v>164218.76999999999</v>
      </c>
      <c r="I8" s="19">
        <f>F8-G8</f>
        <v>1064460.05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406072125.55999994</v>
      </c>
      <c r="E10" s="18">
        <f>SUM(E11:E18)</f>
        <v>65206514.549999997</v>
      </c>
      <c r="F10" s="18">
        <f t="shared" ref="F10:I10" si="1">SUM(F11:F18)</f>
        <v>471278640.10999995</v>
      </c>
      <c r="G10" s="18">
        <f t="shared" si="1"/>
        <v>209804244.94</v>
      </c>
      <c r="H10" s="18">
        <f t="shared" si="1"/>
        <v>208737975.09999999</v>
      </c>
      <c r="I10" s="18">
        <f t="shared" si="1"/>
        <v>261474395.16999996</v>
      </c>
    </row>
    <row r="11" spans="1:9" x14ac:dyDescent="0.2">
      <c r="A11" s="27" t="s">
        <v>46</v>
      </c>
      <c r="B11" s="9"/>
      <c r="C11" s="3" t="s">
        <v>4</v>
      </c>
      <c r="D11" s="19">
        <v>233470564.16999999</v>
      </c>
      <c r="E11" s="19">
        <v>-374415.18</v>
      </c>
      <c r="F11" s="19">
        <f t="shared" ref="F11:F18" si="2">D11+E11</f>
        <v>233096148.98999998</v>
      </c>
      <c r="G11" s="19">
        <v>92600963.549999997</v>
      </c>
      <c r="H11" s="19">
        <v>91730917.069999993</v>
      </c>
      <c r="I11" s="19">
        <f t="shared" ref="I11:I18" si="3">F11-G11</f>
        <v>140495185.44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172601561.38999999</v>
      </c>
      <c r="E18" s="19">
        <v>65580929.729999997</v>
      </c>
      <c r="F18" s="19">
        <f t="shared" si="2"/>
        <v>238182491.11999997</v>
      </c>
      <c r="G18" s="19">
        <v>117203281.39</v>
      </c>
      <c r="H18" s="19">
        <v>117007058.03</v>
      </c>
      <c r="I18" s="19">
        <f t="shared" si="3"/>
        <v>120979209.72999997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3453213.62</v>
      </c>
      <c r="E19" s="18">
        <f>SUM(E20:E22)</f>
        <v>-22297.81</v>
      </c>
      <c r="F19" s="18">
        <f t="shared" ref="F19:I19" si="4">SUM(F20:F22)</f>
        <v>3430915.81</v>
      </c>
      <c r="G19" s="18">
        <f t="shared" si="4"/>
        <v>1256521.68</v>
      </c>
      <c r="H19" s="18">
        <f t="shared" si="4"/>
        <v>1256521.68</v>
      </c>
      <c r="I19" s="18">
        <f t="shared" si="4"/>
        <v>2174394.13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3453213.62</v>
      </c>
      <c r="E21" s="19">
        <v>-22297.81</v>
      </c>
      <c r="F21" s="19">
        <f t="shared" si="5"/>
        <v>3430915.81</v>
      </c>
      <c r="G21" s="19">
        <v>1256521.68</v>
      </c>
      <c r="H21" s="19">
        <v>1256521.68</v>
      </c>
      <c r="I21" s="19">
        <f t="shared" si="6"/>
        <v>2174394.13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409525339.17999995</v>
      </c>
      <c r="E37" s="24">
        <f t="shared" ref="E37:I37" si="16">SUM(E7+E10+E19+E23+E26+E31)</f>
        <v>66415923.559999995</v>
      </c>
      <c r="F37" s="24">
        <f t="shared" si="16"/>
        <v>475941262.73999995</v>
      </c>
      <c r="G37" s="24">
        <f t="shared" si="16"/>
        <v>211228013.39000002</v>
      </c>
      <c r="H37" s="24">
        <f t="shared" si="16"/>
        <v>210158715.55000001</v>
      </c>
      <c r="I37" s="24">
        <f t="shared" si="16"/>
        <v>264713249.34999996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2021-09-22T20:45:33Z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